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16392" windowHeight="5376"/>
  </bookViews>
  <sheets>
    <sheet name="Tablero" sheetId="4" r:id="rId1"/>
    <sheet name="Formato" sheetId="6" r:id="rId2"/>
  </sheets>
  <definedNames>
    <definedName name="_xlnm.Print_Area" localSheetId="0">Tablero!$A:$P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3" i="4" l="1"/>
  <c r="D12" i="4"/>
  <c r="D11" i="4"/>
  <c r="D10" i="4"/>
  <c r="D9" i="4"/>
  <c r="D54" i="4" l="1"/>
  <c r="D28" i="4"/>
  <c r="D29" i="4"/>
  <c r="D30" i="4"/>
  <c r="D31" i="4"/>
  <c r="D32" i="4"/>
  <c r="D33" i="4"/>
  <c r="D34" i="4"/>
  <c r="D35" i="4"/>
  <c r="D36" i="4"/>
  <c r="D37" i="4"/>
  <c r="D38" i="4"/>
  <c r="D27" i="4"/>
  <c r="D6" i="4"/>
  <c r="D7" i="4"/>
  <c r="D8" i="4"/>
  <c r="D14" i="4"/>
  <c r="D5" i="4"/>
  <c r="D40" i="4" l="1"/>
  <c r="D41" i="4" s="1"/>
  <c r="D17" i="4"/>
  <c r="B63" i="4"/>
  <c r="D47" i="4" l="1"/>
  <c r="D48" i="4"/>
  <c r="D49" i="4"/>
  <c r="D50" i="4"/>
  <c r="D51" i="4"/>
  <c r="D52" i="4"/>
  <c r="D53" i="4"/>
  <c r="D55" i="4"/>
  <c r="D56" i="4"/>
  <c r="D57" i="4"/>
  <c r="D46" i="4"/>
  <c r="C39" i="4"/>
  <c r="B39" i="4"/>
  <c r="F58" i="4" l="1"/>
  <c r="F59" i="4" s="1"/>
  <c r="G11" i="6" s="1"/>
  <c r="B15" i="4"/>
  <c r="D18" i="4"/>
  <c r="F11" i="6" l="1"/>
  <c r="G10" i="6"/>
  <c r="F10" i="6"/>
  <c r="G9" i="6"/>
  <c r="F9" i="6"/>
  <c r="G13" i="6" l="1"/>
</calcChain>
</file>

<file path=xl/sharedStrings.xml><?xml version="1.0" encoding="utf-8"?>
<sst xmlns="http://schemas.openxmlformats.org/spreadsheetml/2006/main" count="86" uniqueCount="66">
  <si>
    <t>CIP I Y II</t>
  </si>
  <si>
    <t>SUMAS</t>
  </si>
  <si>
    <t>MES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</si>
  <si>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</si>
  <si>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</si>
  <si>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</si>
  <si>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</si>
  <si>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</si>
  <si>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</si>
  <si>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</si>
  <si>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</si>
  <si>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</si>
  <si>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</si>
  <si>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</si>
  <si>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</si>
  <si>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TOTALES</t>
  </si>
  <si>
    <t>%CUMPL</t>
  </si>
  <si>
    <t>REGISTROS EN LA BDD</t>
  </si>
  <si>
    <t>VALOR</t>
  </si>
  <si>
    <t>CUMPLIMIENTO DEL DIRECTORIO</t>
  </si>
  <si>
    <t xml:space="preserve">FECHA: </t>
  </si>
  <si>
    <t>Movimiento Familiar Cristiano</t>
  </si>
  <si>
    <t>Hoja de evaluación</t>
  </si>
  <si>
    <t>Indicadores</t>
  </si>
  <si>
    <t>Fórmula</t>
  </si>
  <si>
    <t>Fuente de información</t>
  </si>
  <si>
    <t>Pond.</t>
  </si>
  <si>
    <t>Resultado</t>
  </si>
  <si>
    <t>Calificación</t>
  </si>
  <si>
    <t>SUMA</t>
  </si>
  <si>
    <t>Actualización del Directorio de membresía Ciclo Actual.</t>
  </si>
  <si>
    <t xml:space="preserve">TOTAL DE MEMBRESÍA 
DE LA DIÓCESIS : </t>
  </si>
  <si>
    <t>Terminado en Oct ó antes = 100; entre Nov y Dic =  80; entre Ene y Feb = 50; entre Mzo y Abr = 25; Depués de Abril = 0</t>
  </si>
  <si>
    <t>Porcentaje de cumplimiento de sus requisitos</t>
  </si>
  <si>
    <t>(Numero de cursos y encuentros VIGENTES conforme a requisitos / Suma de cursos y encuentros requeridos por su Rol) X 100</t>
  </si>
  <si>
    <t>Base de Datos Diocesana - Registro de capacitaciones y Encuentros</t>
  </si>
  <si>
    <t>Porcentaje de participacion en eventos convocados.</t>
  </si>
  <si>
    <t>(Numero de eventos en que participo / Numero total de eventos en que fue convocado) X 100</t>
  </si>
  <si>
    <t>Convocatorias y Listas de  asistencias</t>
  </si>
  <si>
    <t>CBF</t>
  </si>
  <si>
    <t>KERIGMA</t>
  </si>
  <si>
    <t>CAP BDD</t>
  </si>
  <si>
    <t>1.- PORCENTAJE DE CUMPLIMIENTO DE SUS REQUISITOS</t>
  </si>
  <si>
    <t>PORCENTAJE DE CUMPLIMIENTO DE SUS REQUISITOS
META: 100%</t>
  </si>
  <si>
    <t>PORCENTAJE DE CUMPLIMIENTO DE SUS REQUISITOS</t>
  </si>
  <si>
    <t>REQUISITOS</t>
  </si>
  <si>
    <t>SE TIENE</t>
  </si>
  <si>
    <t>%CUMP</t>
  </si>
  <si>
    <t>EVNTOS CONVOCADOS</t>
  </si>
  <si>
    <t>EVENTOS ASISTIDOS</t>
  </si>
  <si>
    <t>2.- PORCENTAJE DE PARTICIPACIÓN A EVENTOS CONVOCADOS</t>
  </si>
  <si>
    <t xml:space="preserve"> PORCENTAJE DE PARTICIPACIÓN A EVENTOS CONVOCADOS
META: 100%</t>
  </si>
  <si>
    <t xml:space="preserve"> PORCENTAJE DE PARTICIPACIÓN A EVENTOS CONVOCADOS</t>
  </si>
  <si>
    <t xml:space="preserve"> 3.- ACTUALIZACIÓN DEL DIRECTORIO DE MEMBRESÍA - CICLO ACTUAL</t>
  </si>
  <si>
    <t>T. METODOLOGIA</t>
  </si>
  <si>
    <t>SH_E_ZONAL</t>
  </si>
  <si>
    <t>T_MAN_ORG.</t>
  </si>
  <si>
    <t>T_PROF_DIRIGENTES</t>
  </si>
  <si>
    <t>SH_E_SECTOR</t>
  </si>
  <si>
    <t>ENC. CONYUGAL</t>
  </si>
  <si>
    <t>TABLERO DE INDICADORES DEL MATRIMONIO DE POYO EN BASE DE DATOS SECTOR</t>
  </si>
  <si>
    <t>Matrimonio de Apoyo en Base de Datos Sector</t>
  </si>
  <si>
    <t xml:space="preserve">Nota: Este formato será llenado por el Matrimonio de Apoyo en Base de Datos de Sector  y entregado al matrimonio Secretario de Sector para su revisión y análisis, anexando copia de las fuentes de información utilizadas. </t>
  </si>
  <si>
    <t>Nombre del Matrimonio de Apoyo en Base de Datos de Sector: _________________________  Ciclo Evaluado: __________________    Sector:_____________________________</t>
  </si>
  <si>
    <t>Base de Datos Web - Reportes D-01 y DJ-01</t>
  </si>
  <si>
    <t>REGISTROS DEL DIRECTORIO EN LA BDW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</si>
</sst>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F800]dddd\,\ mmmm\ dd\,\ yyyy"/>
    <numFmt numFmtId="165" formatCode="0.0%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2"/>
      <name val="Century Gothic"/>
      <family val="2"/>
    </font>
    <font>
      <b/>
      <sz val="12"/>
      <name val="Century Gothic"/>
      <family val="2"/>
    </font>
    <font>
      <sz val="9"/>
      <name val="Century Gothic"/>
      <family val="2"/>
    </font>
    <font>
      <b/>
      <sz val="9"/>
      <name val="Century Gothic"/>
      <family val="2"/>
    </font>
    <font>
      <sz val="8"/>
      <name val="Calibri Light"/>
      <family val="2"/>
    </font>
    <font>
      <sz val="8"/>
      <color theme="1"/>
      <name val="Calibri Light"/>
      <family val="2"/>
    </font>
    <font>
      <sz val="9"/>
      <name val="Calibri Light"/>
      <family val="2"/>
    </font>
    <font>
      <b/>
      <sz val="9"/>
      <name val="Calibri Light"/>
      <family val="2"/>
    </font>
    <font>
      <sz val="10"/>
      <name val="Arial"/>
      <family val="2"/>
    </font>
    <font>
      <sz val="11"/>
      <color theme="1"/>
      <name val="Calibri Light"/>
      <family val="2"/>
    </font>
    <font>
      <sz val="8"/>
      <name val="Arial Narrow"/>
      <family val="2"/>
    </font>
    <font>
      <b/>
      <sz val="11"/>
      <name val="Century Gothic"/>
      <family val="2"/>
    </font>
    <font>
      <b/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entury Gothic"/>
      <family val="2"/>
    </font>
    <font>
      <b/>
      <sz val="11"/>
      <color rgb="FFFF0000"/>
      <name val="Century Gothic"/>
      <family val="2"/>
    </font>
  </fonts>
  <fills count="7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5" fillId="0" borderId="0"/>
  </cellStyleXfs>
  <cellXfs count="93">
    <xf numFmtId="0" fontId="0" fillId="0" borderId="0" xfId="0"/>
    <xf numFmtId="0" fontId="3" fillId="0" borderId="0" xfId="0" applyFont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2" fillId="4" borderId="0" xfId="0" applyFont="1" applyFill="1"/>
    <xf numFmtId="0" fontId="0" fillId="2" borderId="0" xfId="0" applyFill="1" applyAlignment="1">
      <alignment vertical="center"/>
    </xf>
    <xf numFmtId="0" fontId="3" fillId="2" borderId="0" xfId="0" applyFont="1" applyFill="1" applyAlignment="1">
      <alignment horizontal="left" vertical="center" wrapText="1"/>
    </xf>
    <xf numFmtId="9" fontId="2" fillId="3" borderId="0" xfId="1" applyFont="1" applyFill="1" applyAlignment="1">
      <alignment horizontal="center" vertical="center"/>
    </xf>
    <xf numFmtId="0" fontId="0" fillId="0" borderId="0" xfId="0" applyAlignment="1"/>
    <xf numFmtId="9" fontId="4" fillId="3" borderId="0" xfId="1" applyFont="1" applyFill="1" applyAlignment="1">
      <alignment horizontal="center"/>
    </xf>
    <xf numFmtId="0" fontId="3" fillId="2" borderId="0" xfId="0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Fill="1"/>
    <xf numFmtId="9" fontId="2" fillId="4" borderId="0" xfId="1" applyFont="1" applyFill="1" applyAlignment="1">
      <alignment horizontal="center"/>
    </xf>
    <xf numFmtId="0" fontId="12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0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 wrapText="1"/>
    </xf>
    <xf numFmtId="0" fontId="17" fillId="0" borderId="0" xfId="0" applyFont="1" applyFill="1" applyBorder="1" applyAlignment="1">
      <alignment vertical="center" wrapText="1"/>
    </xf>
    <xf numFmtId="2" fontId="9" fillId="0" borderId="0" xfId="0" applyNumberFormat="1" applyFont="1" applyFill="1" applyBorder="1" applyAlignment="1">
      <alignment horizontal="center" vertical="center" wrapText="1"/>
    </xf>
    <xf numFmtId="1" fontId="18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wrapText="1"/>
    </xf>
    <xf numFmtId="0" fontId="0" fillId="0" borderId="0" xfId="0" applyBorder="1"/>
    <xf numFmtId="0" fontId="7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/>
    </xf>
    <xf numFmtId="0" fontId="12" fillId="0" borderId="0" xfId="0" applyFont="1" applyFill="1" applyAlignment="1">
      <alignment vertical="center"/>
    </xf>
    <xf numFmtId="0" fontId="16" fillId="0" borderId="0" xfId="0" applyFont="1" applyFill="1" applyAlignment="1">
      <alignment vertical="center"/>
    </xf>
    <xf numFmtId="0" fontId="10" fillId="0" borderId="2" xfId="0" applyFont="1" applyFill="1" applyBorder="1" applyAlignment="1">
      <alignment vertical="center" wrapText="1"/>
    </xf>
    <xf numFmtId="0" fontId="17" fillId="0" borderId="2" xfId="0" applyFont="1" applyFill="1" applyBorder="1" applyAlignment="1">
      <alignment vertical="center" wrapText="1"/>
    </xf>
    <xf numFmtId="2" fontId="9" fillId="0" borderId="2" xfId="0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0" fontId="10" fillId="4" borderId="2" xfId="0" applyFont="1" applyFill="1" applyBorder="1" applyAlignment="1">
      <alignment horizontal="center" vertical="center" wrapText="1"/>
    </xf>
    <xf numFmtId="0" fontId="17" fillId="6" borderId="2" xfId="0" applyFont="1" applyFill="1" applyBorder="1" applyAlignment="1">
      <alignment vertical="center" wrapText="1"/>
    </xf>
    <xf numFmtId="1" fontId="2" fillId="0" borderId="0" xfId="1" applyNumberFormat="1" applyFont="1" applyFill="1" applyAlignment="1">
      <alignment horizontal="center"/>
    </xf>
    <xf numFmtId="2" fontId="2" fillId="3" borderId="0" xfId="1" applyNumberFormat="1" applyFont="1" applyFill="1" applyAlignment="1">
      <alignment horizontal="center"/>
    </xf>
    <xf numFmtId="0" fontId="2" fillId="2" borderId="0" xfId="0" applyFont="1" applyFill="1"/>
    <xf numFmtId="0" fontId="2" fillId="5" borderId="0" xfId="0" applyFont="1" applyFill="1"/>
    <xf numFmtId="2" fontId="2" fillId="4" borderId="0" xfId="0" applyNumberFormat="1" applyFont="1" applyFill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0" fontId="19" fillId="2" borderId="0" xfId="0" applyFont="1" applyFill="1" applyAlignment="1">
      <alignment horizontal="center" vertical="center" wrapText="1"/>
    </xf>
    <xf numFmtId="0" fontId="3" fillId="4" borderId="0" xfId="0" applyFont="1" applyFill="1" applyAlignment="1">
      <alignment horizontal="center"/>
    </xf>
    <xf numFmtId="0" fontId="3" fillId="4" borderId="0" xfId="0" applyFont="1" applyFill="1" applyAlignment="1">
      <alignment horizontal="right"/>
    </xf>
    <xf numFmtId="0" fontId="2" fillId="4" borderId="0" xfId="0" applyFont="1" applyFill="1" applyAlignment="1"/>
    <xf numFmtId="0" fontId="2" fillId="0" borderId="0" xfId="0" applyFont="1" applyFill="1" applyAlignment="1"/>
    <xf numFmtId="0" fontId="3" fillId="0" borderId="0" xfId="0" applyFont="1" applyFill="1" applyAlignment="1">
      <alignment horizontal="center"/>
    </xf>
    <xf numFmtId="0" fontId="2" fillId="2" borderId="0" xfId="0" applyFont="1" applyFill="1" applyAlignment="1">
      <alignment vertical="center"/>
    </xf>
    <xf numFmtId="0" fontId="20" fillId="4" borderId="0" xfId="0" applyFont="1" applyFill="1" applyAlignment="1">
      <alignment horizontal="center"/>
    </xf>
    <xf numFmtId="0" fontId="9" fillId="6" borderId="0" xfId="0" applyFont="1" applyFill="1"/>
    <xf numFmtId="0" fontId="15" fillId="0" borderId="0" xfId="0" applyFont="1" applyFill="1" applyAlignment="1">
      <alignment wrapText="1"/>
    </xf>
    <xf numFmtId="0" fontId="3" fillId="2" borderId="0" xfId="0" applyFont="1" applyFill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right"/>
    </xf>
    <xf numFmtId="0" fontId="3" fillId="0" borderId="0" xfId="0" applyFont="1" applyAlignment="1">
      <alignment horizontal="center" vertical="center"/>
    </xf>
    <xf numFmtId="0" fontId="3" fillId="4" borderId="0" xfId="0" applyFont="1" applyFill="1" applyAlignment="1">
      <alignment horizontal="right" vertical="center"/>
    </xf>
    <xf numFmtId="0" fontId="3" fillId="3" borderId="0" xfId="0" applyFont="1" applyFill="1" applyAlignment="1">
      <alignment horizontal="right" vertical="center"/>
    </xf>
    <xf numFmtId="165" fontId="22" fillId="0" borderId="2" xfId="1" applyNumberFormat="1" applyFont="1" applyFill="1" applyBorder="1" applyAlignment="1">
      <alignment horizontal="center" vertical="center" wrapText="1"/>
    </xf>
    <xf numFmtId="2" fontId="22" fillId="0" borderId="2" xfId="0" applyNumberFormat="1" applyFont="1" applyFill="1" applyBorder="1" applyAlignment="1">
      <alignment horizontal="center" vertical="center" wrapText="1"/>
    </xf>
    <xf numFmtId="2" fontId="22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center"/>
    </xf>
    <xf numFmtId="2" fontId="2" fillId="0" borderId="0" xfId="1" applyNumberFormat="1" applyFont="1" applyFill="1" applyAlignment="1">
      <alignment horizontal="center"/>
    </xf>
    <xf numFmtId="9" fontId="0" fillId="4" borderId="0" xfId="1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2" fillId="4" borderId="0" xfId="0" applyFont="1" applyFill="1" applyAlignment="1">
      <alignment vertical="center"/>
    </xf>
    <xf numFmtId="0" fontId="0" fillId="0" borderId="0" xfId="0" applyFill="1" applyAlignment="1"/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vertical="center"/>
    </xf>
    <xf numFmtId="10" fontId="2" fillId="2" borderId="0" xfId="0" applyNumberFormat="1" applyFont="1" applyFill="1" applyAlignment="1">
      <alignment horizontal="center" vertical="center"/>
    </xf>
    <xf numFmtId="10" fontId="0" fillId="0" borderId="0" xfId="0" applyNumberFormat="1"/>
    <xf numFmtId="0" fontId="3" fillId="4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21" fillId="0" borderId="0" xfId="0" applyFont="1" applyFill="1" applyAlignment="1">
      <alignment horizontal="left" wrapText="1"/>
    </xf>
    <xf numFmtId="0" fontId="14" fillId="4" borderId="2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11" fillId="0" borderId="1" xfId="0" applyFont="1" applyFill="1" applyBorder="1" applyAlignment="1">
      <alignment horizontal="left" wrapText="1"/>
    </xf>
    <xf numFmtId="0" fontId="13" fillId="4" borderId="2" xfId="0" applyFont="1" applyFill="1" applyBorder="1" applyAlignment="1">
      <alignment horizontal="center" vertical="center"/>
    </xf>
  </cellXfs>
  <cellStyles count="3">
    <cellStyle name="Normal" xfId="0" builtinId="0"/>
    <cellStyle name="Normal 3" xfId="2"/>
    <cellStyle name="Porcentaje" xfId="1" builtinId="5"/>
  </cellStyles>
  <dxfs count="0"/>
  <tableStyles count="0" defaultTableStyle="TableStyleMedium2" defaultPivotStyle="PivotStyleMedium9"/>
  <colors>
    <mruColors>
      <color rgb="FF00965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Tablero!$D$4</c:f>
              <c:strCache>
                <c:ptCount val="1"/>
                <c:pt idx="0">
                  <c:v>%CUMP</c:v>
                </c:pt>
              </c:strCache>
            </c:strRef>
          </c:tx>
          <c:spPr>
            <a:solidFill>
              <a:schemeClr val="accent5">
                <a:lumMod val="50000"/>
              </a:schemeClr>
            </a:solidFill>
          </c:spPr>
          <c:invertIfNegative val="0"/>
          <c:cat>
            <c:strRef>
              <c:f>Tablero!$A$5:$A$14</c:f>
              <c:strCache>
                <c:ptCount val="10"/>
                <c:pt idx="0">
                  <c:v>CBF</c:v>
                </c:pt>
                <c:pt idx="1">
                  <c:v>KERIGMA</c:v>
                </c:pt>
                <c:pt idx="2">
                  <c:v>ENC. CONYUGAL</c:v>
                </c:pt>
                <c:pt idx="3">
                  <c:v>T. METODOLOGIA</c:v>
                </c:pt>
                <c:pt idx="4">
                  <c:v>CIP I Y II</c:v>
                </c:pt>
                <c:pt idx="5">
                  <c:v>SH_E_ZONAL</c:v>
                </c:pt>
                <c:pt idx="6">
                  <c:v>T_MAN_ORG.</c:v>
                </c:pt>
                <c:pt idx="7">
                  <c:v>T_PROF_DIRIGENTES</c:v>
                </c:pt>
                <c:pt idx="8">
                  <c:v>SH_E_SECTOR</c:v>
                </c:pt>
                <c:pt idx="9">
                  <c:v>CAP BDD</c:v>
                </c:pt>
              </c:strCache>
            </c:strRef>
          </c:cat>
          <c:val>
            <c:numRef>
              <c:f>Tablero!$D$5:$D$14</c:f>
              <c:numCache>
                <c:formatCode>0%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DED-5444-ABF5-3B94A181FE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461653008"/>
        <c:axId val="1461654640"/>
      </c:barChart>
      <c:catAx>
        <c:axId val="14616530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461654640"/>
        <c:crosses val="autoZero"/>
        <c:auto val="1"/>
        <c:lblAlgn val="ctr"/>
        <c:lblOffset val="100"/>
        <c:noMultiLvlLbl val="0"/>
      </c:catAx>
      <c:valAx>
        <c:axId val="1461654640"/>
        <c:scaling>
          <c:orientation val="minMax"/>
          <c:max val="1"/>
          <c:min val="0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1461653008"/>
        <c:crosses val="autoZero"/>
        <c:crossBetween val="between"/>
        <c:majorUnit val="0.2"/>
        <c:minorUnit val="0.2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Tablero!$F$26</c:f>
              <c:strCache>
                <c:ptCount val="1"/>
              </c:strCache>
            </c:strRef>
          </c:tx>
          <c:spPr>
            <a:ln w="38100">
              <a:solidFill>
                <a:schemeClr val="accent4">
                  <a:lumMod val="50000"/>
                </a:schemeClr>
              </a:solidFill>
            </a:ln>
          </c:spPr>
          <c:marker>
            <c:spPr>
              <a:ln>
                <a:solidFill>
                  <a:schemeClr val="accent4">
                    <a:lumMod val="50000"/>
                  </a:schemeClr>
                </a:solidFill>
              </a:ln>
            </c:spPr>
          </c:marker>
          <c:cat>
            <c:strRef>
              <c:f>Tablero!$A$27:$A$38</c:f>
              <c:strCache>
                <c:ptCount val="12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  <c:pt idx="3">
                  <c:v>NOV</c:v>
                </c:pt>
                <c:pt idx="4">
                  <c:v>DIC</c:v>
                </c:pt>
                <c:pt idx="5">
                  <c:v>ENE</c:v>
                </c:pt>
                <c:pt idx="6">
                  <c:v>FEB</c:v>
                </c:pt>
                <c:pt idx="7">
                  <c:v>MAR</c:v>
                </c:pt>
                <c:pt idx="8">
                  <c:v>ABR</c:v>
                </c:pt>
                <c:pt idx="9">
                  <c:v>MAY</c:v>
                </c:pt>
                <c:pt idx="10">
                  <c:v>JUN</c:v>
                </c:pt>
                <c:pt idx="11">
                  <c:v>JUL</c:v>
                </c:pt>
              </c:strCache>
            </c:strRef>
          </c:cat>
          <c:val>
            <c:numRef>
              <c:f>Tablero!$D$27:$D$38</c:f>
              <c:numCache>
                <c:formatCode>0%</c:formatCode>
                <c:ptCount val="12"/>
                <c:pt idx="0">
                  <c:v>0.5</c:v>
                </c:pt>
                <c:pt idx="1">
                  <c:v>0.33333333333333331</c:v>
                </c:pt>
                <c:pt idx="2">
                  <c:v>1</c:v>
                </c:pt>
                <c:pt idx="3">
                  <c:v>0.66666666666666663</c:v>
                </c:pt>
                <c:pt idx="4">
                  <c:v>0.33333333333333331</c:v>
                </c:pt>
                <c:pt idx="5">
                  <c:v>1</c:v>
                </c:pt>
                <c:pt idx="6">
                  <c:v>0</c:v>
                </c:pt>
                <c:pt idx="7">
                  <c:v>0.66666666666666663</c:v>
                </c:pt>
                <c:pt idx="8">
                  <c:v>1</c:v>
                </c:pt>
                <c:pt idx="9">
                  <c:v>1</c:v>
                </c:pt>
                <c:pt idx="10">
                  <c:v>0.75</c:v>
                </c:pt>
                <c:pt idx="11">
                  <c:v>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EB64-934D-A398-2433D0393F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3211232"/>
        <c:axId val="1223215584"/>
      </c:lineChart>
      <c:catAx>
        <c:axId val="12232112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223215584"/>
        <c:crosses val="autoZero"/>
        <c:auto val="1"/>
        <c:lblAlgn val="ctr"/>
        <c:lblOffset val="100"/>
        <c:noMultiLvlLbl val="0"/>
      </c:catAx>
      <c:valAx>
        <c:axId val="1223215584"/>
        <c:scaling>
          <c:orientation val="minMax"/>
          <c:max val="1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1223211232"/>
        <c:crosses val="autoZero"/>
        <c:crossBetween val="between"/>
        <c:majorUnit val="0.2"/>
        <c:minorUnit val="4.0000000000000008E-2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4"/>
    </mc:Choice>
    <mc:Fallback>
      <c:style val="24"/>
    </mc:Fallback>
  </mc:AlternateContent>
  <c:chart>
    <c:autoTitleDeleted val="1"/>
    <c:plotArea>
      <c:layout/>
      <c:areaChart>
        <c:grouping val="standard"/>
        <c:varyColors val="0"/>
        <c:ser>
          <c:idx val="0"/>
          <c:order val="0"/>
          <c:tx>
            <c:strRef>
              <c:f>Tablero!$D$45</c:f>
              <c:strCache>
                <c:ptCount val="1"/>
                <c:pt idx="0">
                  <c:v>%CUMPL</c:v>
                </c:pt>
              </c:strCache>
            </c:strRef>
          </c:tx>
          <c:spPr>
            <a:ln w="50800">
              <a:solidFill>
                <a:schemeClr val="accent6">
                  <a:lumMod val="75000"/>
                </a:schemeClr>
              </a:solidFill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cat>
            <c:strRef>
              <c:f>Tablero!$A$46:$A$57</c:f>
              <c:strCache>
                <c:ptCount val="12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  <c:pt idx="3">
                  <c:v>NOV</c:v>
                </c:pt>
                <c:pt idx="4">
                  <c:v>DIC</c:v>
                </c:pt>
                <c:pt idx="5">
                  <c:v>ENE</c:v>
                </c:pt>
                <c:pt idx="6">
                  <c:v>FEB</c:v>
                </c:pt>
                <c:pt idx="7">
                  <c:v>MAR</c:v>
                </c:pt>
                <c:pt idx="8">
                  <c:v>ABR</c:v>
                </c:pt>
                <c:pt idx="9">
                  <c:v>MAY</c:v>
                </c:pt>
                <c:pt idx="10">
                  <c:v>JUN</c:v>
                </c:pt>
                <c:pt idx="11">
                  <c:v>JUL</c:v>
                </c:pt>
              </c:strCache>
            </c:strRef>
          </c:cat>
          <c:val>
            <c:numRef>
              <c:f>Tablero!$D$46:$D$57</c:f>
              <c:numCache>
                <c:formatCode>0%</c:formatCode>
                <c:ptCount val="12"/>
                <c:pt idx="0">
                  <c:v>0.1</c:v>
                </c:pt>
                <c:pt idx="1">
                  <c:v>0.12</c:v>
                </c:pt>
                <c:pt idx="2">
                  <c:v>0.2</c:v>
                </c:pt>
                <c:pt idx="3">
                  <c:v>0.25</c:v>
                </c:pt>
                <c:pt idx="4">
                  <c:v>0.4</c:v>
                </c:pt>
                <c:pt idx="5">
                  <c:v>0.45</c:v>
                </c:pt>
                <c:pt idx="6">
                  <c:v>0.65</c:v>
                </c:pt>
                <c:pt idx="7">
                  <c:v>0.9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10F-ED46-B1B2-BC55B57EBF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23218848"/>
        <c:axId val="1223220480"/>
      </c:areaChart>
      <c:catAx>
        <c:axId val="12232188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223220480"/>
        <c:crosses val="autoZero"/>
        <c:auto val="1"/>
        <c:lblAlgn val="ctr"/>
        <c:lblOffset val="100"/>
        <c:noMultiLvlLbl val="0"/>
      </c:catAx>
      <c:valAx>
        <c:axId val="1223220480"/>
        <c:scaling>
          <c:orientation val="minMax"/>
          <c:max val="1"/>
          <c:min val="0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1223218848"/>
        <c:crosses val="autoZero"/>
        <c:crossBetween val="midCat"/>
        <c:majorUnit val="0.2"/>
        <c:minorUnit val="0.2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640826</xdr:colOff>
      <xdr:row>2</xdr:row>
      <xdr:rowOff>504153</xdr:rowOff>
    </xdr:from>
    <xdr:to>
      <xdr:col>14</xdr:col>
      <xdr:colOff>776962</xdr:colOff>
      <xdr:row>20</xdr:row>
      <xdr:rowOff>279633</xdr:rowOff>
    </xdr:to>
    <xdr:graphicFrame macro="">
      <xdr:nvGraphicFramePr>
        <xdr:cNvPr id="2" name="1 Gráfico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134938</xdr:colOff>
      <xdr:row>24</xdr:row>
      <xdr:rowOff>39688</xdr:rowOff>
    </xdr:from>
    <xdr:to>
      <xdr:col>14</xdr:col>
      <xdr:colOff>723900</xdr:colOff>
      <xdr:row>40</xdr:row>
      <xdr:rowOff>198438</xdr:rowOff>
    </xdr:to>
    <xdr:graphicFrame macro="">
      <xdr:nvGraphicFramePr>
        <xdr:cNvPr id="7" name="6 Gráfico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55562</xdr:colOff>
      <xdr:row>44</xdr:row>
      <xdr:rowOff>42862</xdr:rowOff>
    </xdr:from>
    <xdr:to>
      <xdr:col>14</xdr:col>
      <xdr:colOff>738188</xdr:colOff>
      <xdr:row>56</xdr:row>
      <xdr:rowOff>200025</xdr:rowOff>
    </xdr:to>
    <xdr:graphicFrame macro="">
      <xdr:nvGraphicFramePr>
        <xdr:cNvPr id="8" name="7 Gráfico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0</xdr:col>
      <xdr:colOff>206376</xdr:colOff>
      <xdr:row>0</xdr:row>
      <xdr:rowOff>127001</xdr:rowOff>
    </xdr:from>
    <xdr:to>
      <xdr:col>0</xdr:col>
      <xdr:colOff>1014664</xdr:colOff>
      <xdr:row>1</xdr:row>
      <xdr:rowOff>1</xdr:rowOff>
    </xdr:to>
    <xdr:pic>
      <xdr:nvPicPr>
        <xdr:cNvPr id="9" name="8 Imagen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6376" y="127001"/>
          <a:ext cx="785428" cy="1301750"/>
        </a:xfrm>
        <a:prstGeom prst="rect">
          <a:avLst/>
        </a:prstGeom>
      </xdr:spPr>
    </xdr:pic>
    <xdr:clientData/>
  </xdr:twoCellAnchor>
  <xdr:twoCellAnchor>
    <xdr:from>
      <xdr:col>0</xdr:col>
      <xdr:colOff>35858</xdr:colOff>
      <xdr:row>18</xdr:row>
      <xdr:rowOff>26896</xdr:rowOff>
    </xdr:from>
    <xdr:to>
      <xdr:col>3</xdr:col>
      <xdr:colOff>582706</xdr:colOff>
      <xdr:row>21</xdr:row>
      <xdr:rowOff>152400</xdr:rowOff>
    </xdr:to>
    <xdr:sp macro="" textlink="">
      <xdr:nvSpPr>
        <xdr:cNvPr id="3" name="CuadroTexto 2"/>
        <xdr:cNvSpPr txBox="1"/>
      </xdr:nvSpPr>
      <xdr:spPr>
        <a:xfrm>
          <a:off x="35858" y="4688543"/>
          <a:ext cx="2617695" cy="66338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100" b="1">
              <a:solidFill>
                <a:srgbClr val="FF0000"/>
              </a:solidFill>
            </a:rPr>
            <a:t>SE CONSIDERA LOS CURSOS QUE SE ENCUENTRAN EN LA MATRIZ DE CAP. P/MAT Y JOVENES DEL MANUAL DE ORGANIZACION VIGENTE.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39462</xdr:colOff>
      <xdr:row>0</xdr:row>
      <xdr:rowOff>25854</xdr:rowOff>
    </xdr:from>
    <xdr:to>
      <xdr:col>1</xdr:col>
      <xdr:colOff>289771</xdr:colOff>
      <xdr:row>5</xdr:row>
      <xdr:rowOff>50175</xdr:rowOff>
    </xdr:to>
    <xdr:pic>
      <xdr:nvPicPr>
        <xdr:cNvPr id="2" name="1 Imagen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62" y="25854"/>
          <a:ext cx="563273" cy="936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3"/>
  <sheetViews>
    <sheetView showGridLines="0" tabSelected="1" topLeftCell="A40" zoomScale="70" zoomScaleNormal="70" workbookViewId="0">
      <selection activeCell="E21" sqref="E21"/>
    </sheetView>
  </sheetViews>
  <sheetFormatPr baseColWidth="10" defaultRowHeight="14.4" x14ac:dyDescent="0.3"/>
  <cols>
    <col min="1" max="1" width="20.33203125" customWidth="1"/>
    <col min="2" max="2" width="11.77734375" style="1" customWidth="1"/>
    <col min="3" max="6" width="8.6640625" style="1" customWidth="1"/>
  </cols>
  <sheetData>
    <row r="1" spans="1:16" s="15" customFormat="1" ht="112.5" customHeight="1" x14ac:dyDescent="0.3">
      <c r="A1" s="77" t="s">
        <v>60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</row>
    <row r="2" spans="1:16" ht="37.5" customHeight="1" x14ac:dyDescent="0.3">
      <c r="A2" s="79" t="s">
        <v>42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</row>
    <row r="3" spans="1:16" ht="45" customHeight="1" x14ac:dyDescent="0.3">
      <c r="A3" s="6" t="s">
        <v>44</v>
      </c>
      <c r="B3" s="59"/>
      <c r="C3" s="59"/>
      <c r="D3" s="59"/>
      <c r="I3" s="78" t="s">
        <v>43</v>
      </c>
      <c r="J3" s="78"/>
      <c r="K3" s="78"/>
      <c r="L3" s="78"/>
      <c r="M3" s="78"/>
      <c r="N3" s="78"/>
      <c r="O3" s="78"/>
    </row>
    <row r="4" spans="1:16" x14ac:dyDescent="0.3">
      <c r="A4" s="42" t="s">
        <v>45</v>
      </c>
      <c r="B4" s="2" t="s">
        <v>46</v>
      </c>
      <c r="C4" s="56"/>
      <c r="D4" s="4" t="s">
        <v>47</v>
      </c>
      <c r="E4" s="7"/>
      <c r="F4" s="7"/>
    </row>
    <row r="5" spans="1:16" s="15" customFormat="1" ht="22.05" customHeight="1" x14ac:dyDescent="0.3">
      <c r="A5" s="15" t="s">
        <v>39</v>
      </c>
      <c r="B5" s="59">
        <v>1</v>
      </c>
      <c r="C5" s="57"/>
      <c r="D5" s="67">
        <f t="shared" ref="D5:D14" si="0">B5</f>
        <v>1</v>
      </c>
      <c r="E5" s="59"/>
      <c r="F5" s="59"/>
    </row>
    <row r="6" spans="1:16" s="15" customFormat="1" ht="22.05" customHeight="1" x14ac:dyDescent="0.3">
      <c r="A6" s="15" t="s">
        <v>40</v>
      </c>
      <c r="B6" s="59">
        <v>1</v>
      </c>
      <c r="C6" s="57"/>
      <c r="D6" s="67">
        <f t="shared" si="0"/>
        <v>1</v>
      </c>
      <c r="E6" s="59"/>
      <c r="F6" s="59"/>
    </row>
    <row r="7" spans="1:16" s="15" customFormat="1" ht="22.05" customHeight="1" x14ac:dyDescent="0.3">
      <c r="A7" s="15" t="s">
        <v>59</v>
      </c>
      <c r="B7" s="59">
        <v>1</v>
      </c>
      <c r="C7" s="57"/>
      <c r="D7" s="67">
        <f t="shared" si="0"/>
        <v>1</v>
      </c>
      <c r="E7" s="59"/>
      <c r="F7" s="59"/>
    </row>
    <row r="8" spans="1:16" s="15" customFormat="1" ht="22.05" customHeight="1" x14ac:dyDescent="0.3">
      <c r="A8" s="15" t="s">
        <v>54</v>
      </c>
      <c r="B8" s="59">
        <v>1</v>
      </c>
      <c r="C8" s="57"/>
      <c r="D8" s="67">
        <f t="shared" si="0"/>
        <v>1</v>
      </c>
      <c r="E8" s="59"/>
      <c r="F8" s="59"/>
    </row>
    <row r="9" spans="1:16" s="15" customFormat="1" ht="22.05" customHeight="1" x14ac:dyDescent="0.3">
      <c r="A9" s="15" t="s">
        <v>0</v>
      </c>
      <c r="B9" s="59">
        <v>0</v>
      </c>
      <c r="C9" s="75"/>
      <c r="D9" s="67">
        <f t="shared" si="0"/>
        <v>0</v>
      </c>
      <c r="E9" s="59"/>
      <c r="F9" s="59"/>
    </row>
    <row r="10" spans="1:16" s="15" customFormat="1" ht="22.05" customHeight="1" x14ac:dyDescent="0.3">
      <c r="A10" s="15" t="s">
        <v>55</v>
      </c>
      <c r="B10" s="59">
        <v>1</v>
      </c>
      <c r="C10" s="75"/>
      <c r="D10" s="67">
        <f t="shared" si="0"/>
        <v>1</v>
      </c>
      <c r="E10" s="59"/>
      <c r="F10" s="59"/>
    </row>
    <row r="11" spans="1:16" s="15" customFormat="1" ht="22.05" customHeight="1" x14ac:dyDescent="0.3">
      <c r="A11" s="15" t="s">
        <v>56</v>
      </c>
      <c r="B11" s="59">
        <v>0</v>
      </c>
      <c r="C11" s="75"/>
      <c r="D11" s="67">
        <f t="shared" si="0"/>
        <v>0</v>
      </c>
      <c r="E11" s="59"/>
      <c r="F11" s="59"/>
    </row>
    <row r="12" spans="1:16" s="15" customFormat="1" ht="22.05" customHeight="1" x14ac:dyDescent="0.3">
      <c r="A12" s="15" t="s">
        <v>57</v>
      </c>
      <c r="B12" s="59">
        <v>1</v>
      </c>
      <c r="C12" s="75"/>
      <c r="D12" s="67">
        <f t="shared" si="0"/>
        <v>1</v>
      </c>
      <c r="E12" s="59"/>
      <c r="F12" s="59"/>
    </row>
    <row r="13" spans="1:16" s="15" customFormat="1" ht="22.05" customHeight="1" x14ac:dyDescent="0.3">
      <c r="A13" s="15" t="s">
        <v>58</v>
      </c>
      <c r="B13" s="59">
        <v>1</v>
      </c>
      <c r="C13" s="75"/>
      <c r="D13" s="67">
        <f t="shared" si="0"/>
        <v>1</v>
      </c>
      <c r="E13" s="59"/>
      <c r="F13" s="59"/>
    </row>
    <row r="14" spans="1:16" s="15" customFormat="1" ht="22.05" customHeight="1" x14ac:dyDescent="0.3">
      <c r="A14" s="15" t="s">
        <v>41</v>
      </c>
      <c r="B14" s="59">
        <v>0</v>
      </c>
      <c r="C14" s="57"/>
      <c r="D14" s="67">
        <f t="shared" si="0"/>
        <v>0</v>
      </c>
      <c r="E14" s="59"/>
      <c r="F14" s="59"/>
    </row>
    <row r="15" spans="1:16" x14ac:dyDescent="0.3">
      <c r="A15" s="8" t="s">
        <v>1</v>
      </c>
      <c r="B15" s="3">
        <f>SUM(B5:B14)</f>
        <v>7</v>
      </c>
      <c r="C15" s="3"/>
      <c r="D15" s="3"/>
      <c r="E15" s="7"/>
      <c r="F15" s="7"/>
      <c r="G15" s="16"/>
    </row>
    <row r="16" spans="1:16" ht="6" customHeight="1" x14ac:dyDescent="0.3">
      <c r="E16" s="7"/>
      <c r="F16" s="7"/>
      <c r="G16" s="16"/>
    </row>
    <row r="17" spans="1:15" x14ac:dyDescent="0.3">
      <c r="A17" s="60"/>
      <c r="B17" s="60"/>
      <c r="C17" s="60" t="s">
        <v>27</v>
      </c>
      <c r="D17" s="17">
        <f>AVERAGE(D5:D14)</f>
        <v>0.7</v>
      </c>
      <c r="E17" s="7"/>
      <c r="F17" s="7"/>
      <c r="G17" s="16"/>
    </row>
    <row r="18" spans="1:15" x14ac:dyDescent="0.3">
      <c r="A18" s="61"/>
      <c r="B18" s="61"/>
      <c r="C18" s="61" t="s">
        <v>28</v>
      </c>
      <c r="D18" s="41">
        <f>D17*0.2*100</f>
        <v>13.999999999999998</v>
      </c>
    </row>
    <row r="19" spans="1:15" x14ac:dyDescent="0.3">
      <c r="A19" s="7"/>
      <c r="B19" s="7"/>
      <c r="C19" s="40"/>
      <c r="D19" s="7"/>
      <c r="E19" s="65"/>
      <c r="F19" s="65"/>
      <c r="G19" s="66"/>
    </row>
    <row r="20" spans="1:15" x14ac:dyDescent="0.3">
      <c r="B20" s="7"/>
      <c r="C20" s="40"/>
      <c r="D20" s="7"/>
      <c r="E20" s="65"/>
      <c r="F20" s="65"/>
      <c r="G20" s="66"/>
    </row>
    <row r="22" spans="1:15" ht="32.25" customHeight="1" x14ac:dyDescent="0.3">
      <c r="A22" s="76"/>
    </row>
    <row r="23" spans="1:15" ht="39.75" customHeight="1" x14ac:dyDescent="0.3">
      <c r="A23" s="79" t="s">
        <v>50</v>
      </c>
      <c r="B23" s="79"/>
      <c r="C23" s="79"/>
      <c r="D23" s="79"/>
      <c r="E23" s="79"/>
      <c r="F23" s="79"/>
      <c r="G23" s="79"/>
      <c r="H23" s="79"/>
      <c r="I23" s="79"/>
      <c r="J23" s="79"/>
      <c r="K23" s="79"/>
      <c r="L23" s="79"/>
      <c r="M23" s="79"/>
      <c r="N23" s="79"/>
      <c r="O23" s="79"/>
    </row>
    <row r="24" spans="1:15" ht="40.5" customHeight="1" x14ac:dyDescent="0.3">
      <c r="A24" s="81" t="s">
        <v>52</v>
      </c>
      <c r="B24" s="81"/>
      <c r="C24" s="81"/>
      <c r="D24" s="81"/>
      <c r="E24" s="81"/>
      <c r="H24" s="81" t="s">
        <v>51</v>
      </c>
      <c r="I24" s="81"/>
      <c r="J24" s="81"/>
      <c r="K24" s="81"/>
      <c r="L24" s="81"/>
      <c r="M24" s="81"/>
      <c r="N24" s="81"/>
      <c r="O24" s="81"/>
    </row>
    <row r="25" spans="1:15" ht="9" customHeight="1" x14ac:dyDescent="0.3"/>
    <row r="26" spans="1:15" ht="32.25" customHeight="1" x14ac:dyDescent="0.3">
      <c r="A26" s="9" t="s">
        <v>2</v>
      </c>
      <c r="B26" s="46" t="s">
        <v>48</v>
      </c>
      <c r="C26" s="46" t="s">
        <v>49</v>
      </c>
      <c r="D26" s="56" t="s">
        <v>16</v>
      </c>
      <c r="E26" s="68"/>
      <c r="F26" s="7"/>
    </row>
    <row r="27" spans="1:15" x14ac:dyDescent="0.3">
      <c r="A27" s="8" t="s">
        <v>10</v>
      </c>
      <c r="B27" s="1">
        <v>2</v>
      </c>
      <c r="C27" s="59">
        <v>1</v>
      </c>
      <c r="D27" s="11">
        <f t="shared" ref="D27:D38" si="1">C27/B27</f>
        <v>0.5</v>
      </c>
    </row>
    <row r="28" spans="1:15" x14ac:dyDescent="0.3">
      <c r="A28" s="8" t="s">
        <v>11</v>
      </c>
      <c r="B28" s="1">
        <v>3</v>
      </c>
      <c r="C28" s="59">
        <v>1</v>
      </c>
      <c r="D28" s="11">
        <f t="shared" si="1"/>
        <v>0.33333333333333331</v>
      </c>
    </row>
    <row r="29" spans="1:15" x14ac:dyDescent="0.3">
      <c r="A29" s="8" t="s">
        <v>12</v>
      </c>
      <c r="B29" s="1">
        <v>4</v>
      </c>
      <c r="C29" s="59">
        <v>4</v>
      </c>
      <c r="D29" s="11">
        <f t="shared" si="1"/>
        <v>1</v>
      </c>
    </row>
    <row r="30" spans="1:15" x14ac:dyDescent="0.3">
      <c r="A30" s="8" t="s">
        <v>13</v>
      </c>
      <c r="B30" s="1">
        <v>6</v>
      </c>
      <c r="C30" s="59">
        <v>4</v>
      </c>
      <c r="D30" s="11">
        <f t="shared" si="1"/>
        <v>0.66666666666666663</v>
      </c>
    </row>
    <row r="31" spans="1:15" x14ac:dyDescent="0.3">
      <c r="A31" s="8" t="s">
        <v>14</v>
      </c>
      <c r="B31" s="1">
        <v>3</v>
      </c>
      <c r="C31" s="59">
        <v>1</v>
      </c>
      <c r="D31" s="11">
        <f t="shared" si="1"/>
        <v>0.33333333333333331</v>
      </c>
    </row>
    <row r="32" spans="1:15" x14ac:dyDescent="0.3">
      <c r="A32" s="8" t="s">
        <v>3</v>
      </c>
      <c r="B32" s="1">
        <v>3</v>
      </c>
      <c r="C32" s="59">
        <v>3</v>
      </c>
      <c r="D32" s="11">
        <f t="shared" si="1"/>
        <v>1</v>
      </c>
    </row>
    <row r="33" spans="1:15" x14ac:dyDescent="0.3">
      <c r="A33" s="8" t="s">
        <v>4</v>
      </c>
      <c r="B33" s="1">
        <v>1</v>
      </c>
      <c r="C33" s="59">
        <v>0</v>
      </c>
      <c r="D33" s="11">
        <f t="shared" si="1"/>
        <v>0</v>
      </c>
    </row>
    <row r="34" spans="1:15" x14ac:dyDescent="0.3">
      <c r="A34" s="8" t="s">
        <v>5</v>
      </c>
      <c r="B34" s="1">
        <v>3</v>
      </c>
      <c r="C34" s="59">
        <v>2</v>
      </c>
      <c r="D34" s="11">
        <f t="shared" si="1"/>
        <v>0.66666666666666663</v>
      </c>
    </row>
    <row r="35" spans="1:15" x14ac:dyDescent="0.3">
      <c r="A35" s="8" t="s">
        <v>6</v>
      </c>
      <c r="B35" s="1">
        <v>4</v>
      </c>
      <c r="C35" s="59">
        <v>4</v>
      </c>
      <c r="D35" s="11">
        <f t="shared" si="1"/>
        <v>1</v>
      </c>
    </row>
    <row r="36" spans="1:15" x14ac:dyDescent="0.3">
      <c r="A36" s="8" t="s">
        <v>7</v>
      </c>
      <c r="B36" s="1">
        <v>4</v>
      </c>
      <c r="C36" s="59">
        <v>4</v>
      </c>
      <c r="D36" s="11">
        <f t="shared" si="1"/>
        <v>1</v>
      </c>
    </row>
    <row r="37" spans="1:15" x14ac:dyDescent="0.3">
      <c r="A37" s="8" t="s">
        <v>8</v>
      </c>
      <c r="B37" s="59">
        <v>4</v>
      </c>
      <c r="C37" s="59">
        <v>3</v>
      </c>
      <c r="D37" s="11">
        <f t="shared" si="1"/>
        <v>0.75</v>
      </c>
    </row>
    <row r="38" spans="1:15" x14ac:dyDescent="0.3">
      <c r="A38" s="8" t="s">
        <v>9</v>
      </c>
      <c r="B38" s="59">
        <v>4</v>
      </c>
      <c r="C38" s="59">
        <v>4</v>
      </c>
      <c r="D38" s="11">
        <f t="shared" si="1"/>
        <v>1</v>
      </c>
    </row>
    <row r="39" spans="1:15" s="12" customFormat="1" ht="21" customHeight="1" x14ac:dyDescent="0.3">
      <c r="A39" s="49" t="s">
        <v>15</v>
      </c>
      <c r="B39" s="47">
        <f>SUM(B27:B38)</f>
        <v>41</v>
      </c>
      <c r="C39" s="47">
        <f t="shared" ref="C39" si="2">SUM(C27:C38)</f>
        <v>31</v>
      </c>
      <c r="D39" s="48"/>
      <c r="E39" s="51"/>
      <c r="F39" s="70"/>
    </row>
    <row r="40" spans="1:15" s="12" customFormat="1" ht="21" customHeight="1" x14ac:dyDescent="0.3">
      <c r="A40" s="50"/>
      <c r="B40" s="51"/>
      <c r="C40" s="58" t="s">
        <v>27</v>
      </c>
      <c r="D40" s="13">
        <f>AVERAGE(D27:D38)</f>
        <v>0.6875</v>
      </c>
      <c r="E40" s="71"/>
      <c r="F40" s="70"/>
    </row>
    <row r="41" spans="1:15" ht="18" customHeight="1" x14ac:dyDescent="0.3">
      <c r="C41" s="69" t="s">
        <v>28</v>
      </c>
      <c r="D41" s="44">
        <f>D40*30</f>
        <v>20.625</v>
      </c>
      <c r="E41" s="72"/>
      <c r="F41" s="7"/>
    </row>
    <row r="42" spans="1:15" ht="63" customHeight="1" x14ac:dyDescent="0.3"/>
    <row r="43" spans="1:15" ht="46.5" customHeight="1" x14ac:dyDescent="0.3">
      <c r="A43" s="79" t="s">
        <v>53</v>
      </c>
      <c r="B43" s="79"/>
      <c r="C43" s="79"/>
      <c r="D43" s="79"/>
      <c r="E43" s="79"/>
      <c r="F43" s="79"/>
      <c r="G43" s="79"/>
      <c r="H43" s="79"/>
      <c r="I43" s="79"/>
      <c r="J43" s="79"/>
      <c r="K43" s="79"/>
      <c r="L43" s="79"/>
      <c r="M43" s="79"/>
      <c r="N43" s="79"/>
      <c r="O43" s="79"/>
    </row>
    <row r="44" spans="1:15" s="12" customFormat="1" ht="24" customHeight="1" x14ac:dyDescent="0.3">
      <c r="A44" s="81" t="s">
        <v>65</v>
      </c>
      <c r="B44" s="81"/>
      <c r="C44" s="81"/>
      <c r="D44" s="81"/>
      <c r="E44" s="81"/>
      <c r="F44" s="81" t="s">
        <v>19</v>
      </c>
      <c r="G44" s="81"/>
      <c r="H44" s="81"/>
      <c r="I44" s="81"/>
      <c r="J44" s="81"/>
      <c r="K44" s="81"/>
      <c r="L44" s="81"/>
      <c r="M44" s="81"/>
      <c r="N44" s="81"/>
      <c r="O44" s="81"/>
    </row>
    <row r="45" spans="1:15" ht="27.6" x14ac:dyDescent="0.3">
      <c r="A45" s="52" t="s">
        <v>2</v>
      </c>
      <c r="B45" s="14" t="s">
        <v>17</v>
      </c>
      <c r="C45" s="10"/>
      <c r="D45" s="2" t="s">
        <v>16</v>
      </c>
      <c r="E45" s="14" t="s">
        <v>18</v>
      </c>
      <c r="F45"/>
    </row>
    <row r="46" spans="1:15" ht="19.95" customHeight="1" x14ac:dyDescent="0.3">
      <c r="A46" s="43" t="s">
        <v>10</v>
      </c>
      <c r="B46" s="5">
        <v>10</v>
      </c>
      <c r="C46" s="45"/>
      <c r="D46" s="11">
        <f t="shared" ref="D46:D57" si="3">B46/$C$58</f>
        <v>0.1</v>
      </c>
      <c r="E46" s="53">
        <v>100</v>
      </c>
      <c r="F46"/>
    </row>
    <row r="47" spans="1:15" ht="19.95" customHeight="1" x14ac:dyDescent="0.3">
      <c r="A47" s="43" t="s">
        <v>11</v>
      </c>
      <c r="B47" s="5">
        <v>12</v>
      </c>
      <c r="C47" s="45"/>
      <c r="D47" s="11">
        <f t="shared" si="3"/>
        <v>0.12</v>
      </c>
      <c r="E47" s="53">
        <v>100</v>
      </c>
      <c r="F47"/>
    </row>
    <row r="48" spans="1:15" ht="19.95" customHeight="1" x14ac:dyDescent="0.3">
      <c r="A48" s="43" t="s">
        <v>12</v>
      </c>
      <c r="B48" s="5">
        <v>20</v>
      </c>
      <c r="C48" s="45"/>
      <c r="D48" s="11">
        <f t="shared" si="3"/>
        <v>0.2</v>
      </c>
      <c r="E48" s="53">
        <v>100</v>
      </c>
      <c r="F48"/>
    </row>
    <row r="49" spans="1:7" ht="19.95" customHeight="1" x14ac:dyDescent="0.3">
      <c r="A49" s="43" t="s">
        <v>13</v>
      </c>
      <c r="B49" s="5">
        <v>25</v>
      </c>
      <c r="C49" s="45"/>
      <c r="D49" s="11">
        <f t="shared" si="3"/>
        <v>0.25</v>
      </c>
      <c r="E49" s="53">
        <v>80</v>
      </c>
      <c r="F49"/>
    </row>
    <row r="50" spans="1:7" ht="19.95" customHeight="1" x14ac:dyDescent="0.3">
      <c r="A50" s="43" t="s">
        <v>14</v>
      </c>
      <c r="B50" s="5">
        <v>40</v>
      </c>
      <c r="C50" s="45"/>
      <c r="D50" s="11">
        <f t="shared" si="3"/>
        <v>0.4</v>
      </c>
      <c r="E50" s="53">
        <v>80</v>
      </c>
      <c r="F50"/>
    </row>
    <row r="51" spans="1:7" ht="19.95" customHeight="1" x14ac:dyDescent="0.3">
      <c r="A51" s="43" t="s">
        <v>3</v>
      </c>
      <c r="B51" s="5">
        <v>45</v>
      </c>
      <c r="C51" s="45"/>
      <c r="D51" s="11">
        <f t="shared" si="3"/>
        <v>0.45</v>
      </c>
      <c r="E51" s="53">
        <v>50</v>
      </c>
      <c r="F51"/>
    </row>
    <row r="52" spans="1:7" ht="19.95" customHeight="1" x14ac:dyDescent="0.3">
      <c r="A52" s="43" t="s">
        <v>4</v>
      </c>
      <c r="B52" s="5">
        <v>65</v>
      </c>
      <c r="C52" s="45"/>
      <c r="D52" s="11">
        <f t="shared" si="3"/>
        <v>0.65</v>
      </c>
      <c r="E52" s="53">
        <v>50</v>
      </c>
      <c r="F52"/>
    </row>
    <row r="53" spans="1:7" ht="19.95" customHeight="1" x14ac:dyDescent="0.3">
      <c r="A53" s="43" t="s">
        <v>5</v>
      </c>
      <c r="B53" s="5">
        <v>90</v>
      </c>
      <c r="C53" s="45"/>
      <c r="D53" s="11">
        <f t="shared" si="3"/>
        <v>0.9</v>
      </c>
      <c r="E53" s="53">
        <v>25</v>
      </c>
      <c r="F53"/>
    </row>
    <row r="54" spans="1:7" ht="19.95" customHeight="1" x14ac:dyDescent="0.3">
      <c r="A54" s="43" t="s">
        <v>6</v>
      </c>
      <c r="B54" s="5">
        <v>100</v>
      </c>
      <c r="C54" s="45"/>
      <c r="D54" s="11">
        <f t="shared" si="3"/>
        <v>1</v>
      </c>
      <c r="E54" s="53">
        <v>25</v>
      </c>
      <c r="F54"/>
    </row>
    <row r="55" spans="1:7" ht="19.95" customHeight="1" x14ac:dyDescent="0.3">
      <c r="A55" s="43" t="s">
        <v>7</v>
      </c>
      <c r="B55" s="59">
        <v>100</v>
      </c>
      <c r="C55" s="45"/>
      <c r="D55" s="11">
        <f t="shared" si="3"/>
        <v>1</v>
      </c>
      <c r="E55" s="53">
        <v>0</v>
      </c>
      <c r="F55"/>
    </row>
    <row r="56" spans="1:7" ht="19.95" customHeight="1" x14ac:dyDescent="0.3">
      <c r="A56" s="43" t="s">
        <v>8</v>
      </c>
      <c r="B56" s="59">
        <v>100</v>
      </c>
      <c r="C56" s="45"/>
      <c r="D56" s="11">
        <f t="shared" si="3"/>
        <v>1</v>
      </c>
      <c r="E56" s="53">
        <v>0</v>
      </c>
      <c r="F56"/>
    </row>
    <row r="57" spans="1:7" ht="19.95" customHeight="1" thickBot="1" x14ac:dyDescent="0.35">
      <c r="A57" s="43" t="s">
        <v>9</v>
      </c>
      <c r="B57" s="59">
        <v>100</v>
      </c>
      <c r="C57" s="45"/>
      <c r="D57" s="11">
        <f t="shared" si="3"/>
        <v>1</v>
      </c>
      <c r="E57" s="53">
        <v>0</v>
      </c>
      <c r="F57"/>
    </row>
    <row r="58" spans="1:7" x14ac:dyDescent="0.3">
      <c r="A58" s="82" t="s">
        <v>31</v>
      </c>
      <c r="B58" s="82"/>
      <c r="C58" s="83">
        <v>100</v>
      </c>
      <c r="D58" s="85" t="s">
        <v>27</v>
      </c>
      <c r="E58" s="85"/>
      <c r="F58" s="73">
        <f>(IF(D48&gt;=1,100,IF(D50&gt;=1,80,IF(D52&gt;=1,50,IF(D54&gt;=1,25,0)))))/100</f>
        <v>0.25</v>
      </c>
      <c r="G58" s="74"/>
    </row>
    <row r="59" spans="1:7" ht="15" thickBot="1" x14ac:dyDescent="0.35">
      <c r="A59" s="82"/>
      <c r="B59" s="82"/>
      <c r="C59" s="84"/>
      <c r="D59" s="86" t="s">
        <v>28</v>
      </c>
      <c r="E59" s="86"/>
      <c r="F59" s="44">
        <f>F58*0.5*100</f>
        <v>12.5</v>
      </c>
    </row>
    <row r="63" spans="1:7" ht="28.5" customHeight="1" x14ac:dyDescent="0.3">
      <c r="A63" s="15" t="s">
        <v>20</v>
      </c>
      <c r="B63" s="80">
        <f ca="1" xml:space="preserve"> TODAY()</f>
        <v>43744</v>
      </c>
      <c r="C63" s="80"/>
      <c r="D63" s="80"/>
      <c r="E63" s="80"/>
      <c r="F63" s="80"/>
      <c r="G63" s="80"/>
    </row>
  </sheetData>
  <mergeCells count="14">
    <mergeCell ref="A1:P1"/>
    <mergeCell ref="I3:O3"/>
    <mergeCell ref="A2:P2"/>
    <mergeCell ref="B63:G63"/>
    <mergeCell ref="A44:E44"/>
    <mergeCell ref="A24:E24"/>
    <mergeCell ref="H24:O24"/>
    <mergeCell ref="A23:O23"/>
    <mergeCell ref="A43:O43"/>
    <mergeCell ref="F44:O44"/>
    <mergeCell ref="A58:B59"/>
    <mergeCell ref="C58:C59"/>
    <mergeCell ref="D58:E58"/>
    <mergeCell ref="D59:E59"/>
  </mergeCells>
  <conditionalFormatting sqref="D15:F15 B15">
    <cfRule type="colorScale" priority="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27:D38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46:D57">
    <cfRule type="colorScale" priority="2">
      <colorScale>
        <cfvo type="min"/>
        <cfvo type="num" val="0.5"/>
        <cfvo type="num" val="1"/>
        <color rgb="FFF8696B"/>
        <color rgb="FFFFEB84"/>
        <color rgb="FF63BE7B"/>
      </colorScale>
    </cfRule>
  </conditionalFormatting>
  <conditionalFormatting sqref="C15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scale="51" fitToHeight="0" orientation="portrait" r:id="rId1"/>
  <rowBreaks count="1" manualBreakCount="1">
    <brk id="41" max="15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7"/>
  <sheetViews>
    <sheetView topLeftCell="A7" zoomScaleNormal="100" workbookViewId="0">
      <selection activeCell="B11" sqref="B11"/>
    </sheetView>
  </sheetViews>
  <sheetFormatPr baseColWidth="10" defaultRowHeight="14.4" x14ac:dyDescent="0.3"/>
  <cols>
    <col min="1" max="1" width="4.6640625" customWidth="1"/>
    <col min="2" max="2" width="40.6640625" customWidth="1"/>
    <col min="3" max="3" width="20.6640625" customWidth="1"/>
    <col min="4" max="4" width="18.6640625" customWidth="1"/>
    <col min="5" max="5" width="9.6640625" customWidth="1"/>
    <col min="6" max="7" width="10.6640625" customWidth="1"/>
  </cols>
  <sheetData>
    <row r="1" spans="1:8" ht="15.6" x14ac:dyDescent="0.3">
      <c r="A1" s="28"/>
      <c r="B1" s="89" t="s">
        <v>21</v>
      </c>
      <c r="C1" s="89"/>
      <c r="D1" s="89"/>
      <c r="E1" s="89"/>
      <c r="F1" s="89"/>
      <c r="G1" s="89"/>
      <c r="H1" s="16"/>
    </row>
    <row r="2" spans="1:8" ht="9" customHeight="1" x14ac:dyDescent="0.3">
      <c r="A2" s="28"/>
      <c r="B2" s="29"/>
      <c r="C2" s="29"/>
      <c r="D2" s="29"/>
      <c r="E2" s="29"/>
      <c r="F2" s="29"/>
      <c r="G2" s="29"/>
      <c r="H2" s="16"/>
    </row>
    <row r="3" spans="1:8" ht="15.6" x14ac:dyDescent="0.3">
      <c r="A3" s="28"/>
      <c r="B3" s="89" t="s">
        <v>61</v>
      </c>
      <c r="C3" s="89"/>
      <c r="D3" s="89"/>
      <c r="E3" s="89"/>
      <c r="F3" s="89"/>
      <c r="G3" s="89"/>
      <c r="H3" s="16"/>
    </row>
    <row r="4" spans="1:8" x14ac:dyDescent="0.3">
      <c r="A4" s="30"/>
      <c r="B4" s="90" t="s">
        <v>22</v>
      </c>
      <c r="C4" s="90"/>
      <c r="D4" s="90"/>
      <c r="E4" s="90"/>
      <c r="F4" s="90"/>
      <c r="G4" s="90"/>
      <c r="H4" s="16"/>
    </row>
    <row r="5" spans="1:8" ht="13.5" customHeight="1" x14ac:dyDescent="0.3">
      <c r="A5" s="30"/>
      <c r="B5" s="31"/>
      <c r="C5" s="31"/>
      <c r="D5" s="31"/>
      <c r="E5" s="31"/>
      <c r="F5" s="31"/>
      <c r="G5" s="31"/>
      <c r="H5" s="16"/>
    </row>
    <row r="6" spans="1:8" s="18" customFormat="1" ht="21.75" customHeight="1" x14ac:dyDescent="0.2">
      <c r="A6" s="91" t="s">
        <v>62</v>
      </c>
      <c r="B6" s="91"/>
      <c r="C6" s="91"/>
      <c r="D6" s="91"/>
      <c r="E6" s="91"/>
      <c r="F6" s="91"/>
      <c r="G6" s="91"/>
      <c r="H6" s="32"/>
    </row>
    <row r="7" spans="1:8" s="19" customFormat="1" ht="14.25" customHeight="1" x14ac:dyDescent="0.3">
      <c r="A7" s="92"/>
      <c r="B7" s="88" t="s">
        <v>23</v>
      </c>
      <c r="C7" s="88" t="s">
        <v>24</v>
      </c>
      <c r="D7" s="88" t="s">
        <v>25</v>
      </c>
      <c r="E7" s="88" t="s">
        <v>26</v>
      </c>
      <c r="F7" s="88" t="s">
        <v>27</v>
      </c>
      <c r="G7" s="88" t="s">
        <v>28</v>
      </c>
      <c r="H7" s="33"/>
    </row>
    <row r="8" spans="1:8" s="19" customFormat="1" ht="16.5" customHeight="1" x14ac:dyDescent="0.3">
      <c r="A8" s="92"/>
      <c r="B8" s="88"/>
      <c r="C8" s="88"/>
      <c r="D8" s="88"/>
      <c r="E8" s="88"/>
      <c r="F8" s="88"/>
      <c r="G8" s="88"/>
      <c r="H8" s="33"/>
    </row>
    <row r="9" spans="1:8" ht="49.95" customHeight="1" x14ac:dyDescent="0.3">
      <c r="A9" s="38">
        <v>1</v>
      </c>
      <c r="B9" s="34" t="s">
        <v>33</v>
      </c>
      <c r="C9" s="35" t="s">
        <v>34</v>
      </c>
      <c r="D9" s="39" t="s">
        <v>35</v>
      </c>
      <c r="E9" s="36">
        <v>0.2</v>
      </c>
      <c r="F9" s="62">
        <f>Tablero!D17</f>
        <v>0.7</v>
      </c>
      <c r="G9" s="63">
        <f>Tablero!D18</f>
        <v>13.999999999999998</v>
      </c>
      <c r="H9" s="16"/>
    </row>
    <row r="10" spans="1:8" ht="49.95" customHeight="1" x14ac:dyDescent="0.3">
      <c r="A10" s="38">
        <v>6</v>
      </c>
      <c r="B10" s="34" t="s">
        <v>36</v>
      </c>
      <c r="C10" s="35" t="s">
        <v>37</v>
      </c>
      <c r="D10" s="35" t="s">
        <v>38</v>
      </c>
      <c r="E10" s="36">
        <v>0.3</v>
      </c>
      <c r="F10" s="62">
        <f>Tablero!D40</f>
        <v>0.6875</v>
      </c>
      <c r="G10" s="63">
        <f>Tablero!D41</f>
        <v>20.625</v>
      </c>
      <c r="H10" s="16"/>
    </row>
    <row r="11" spans="1:8" ht="49.95" customHeight="1" x14ac:dyDescent="0.3">
      <c r="A11" s="38">
        <v>7</v>
      </c>
      <c r="B11" s="34" t="s">
        <v>30</v>
      </c>
      <c r="C11" s="35" t="s">
        <v>32</v>
      </c>
      <c r="D11" s="39" t="s">
        <v>64</v>
      </c>
      <c r="E11" s="36">
        <v>0.5</v>
      </c>
      <c r="F11" s="62">
        <f>Tablero!F58</f>
        <v>0.25</v>
      </c>
      <c r="G11" s="63">
        <f>Tablero!F59</f>
        <v>12.5</v>
      </c>
      <c r="H11" s="16"/>
    </row>
    <row r="12" spans="1:8" ht="9.75" customHeight="1" x14ac:dyDescent="0.3">
      <c r="A12" s="20"/>
      <c r="B12" s="21"/>
      <c r="C12" s="22"/>
      <c r="D12" s="22"/>
      <c r="E12" s="23"/>
      <c r="F12" s="24"/>
      <c r="G12" s="24"/>
      <c r="H12" s="16"/>
    </row>
    <row r="13" spans="1:8" s="27" customFormat="1" ht="21.75" customHeight="1" x14ac:dyDescent="0.3">
      <c r="A13" s="25"/>
      <c r="B13" s="26"/>
      <c r="C13" s="26"/>
      <c r="D13" s="26"/>
      <c r="E13" s="26"/>
      <c r="F13" s="20" t="s">
        <v>29</v>
      </c>
      <c r="G13" s="64">
        <f>SUM(G9:G11)</f>
        <v>47.125</v>
      </c>
      <c r="H13" s="37"/>
    </row>
    <row r="14" spans="1:8" s="54" customFormat="1" ht="45" customHeight="1" x14ac:dyDescent="0.3">
      <c r="A14" s="87" t="s">
        <v>63</v>
      </c>
      <c r="B14" s="87"/>
      <c r="C14" s="87"/>
      <c r="D14" s="87"/>
      <c r="E14" s="87"/>
      <c r="F14" s="87"/>
      <c r="G14" s="87"/>
      <c r="H14" s="55"/>
    </row>
    <row r="15" spans="1:8" x14ac:dyDescent="0.3">
      <c r="A15" s="16"/>
      <c r="B15" s="16"/>
      <c r="C15" s="16"/>
      <c r="D15" s="16"/>
      <c r="E15" s="16"/>
      <c r="F15" s="16"/>
      <c r="G15" s="16"/>
      <c r="H15" s="16"/>
    </row>
    <row r="16" spans="1:8" x14ac:dyDescent="0.3">
      <c r="A16" s="16"/>
      <c r="B16" s="16"/>
      <c r="C16" s="16"/>
      <c r="D16" s="16"/>
      <c r="E16" s="16"/>
      <c r="F16" s="16"/>
      <c r="G16" s="16"/>
      <c r="H16" s="16"/>
    </row>
    <row r="17" spans="1:8" x14ac:dyDescent="0.3">
      <c r="A17" s="16"/>
      <c r="B17" s="16"/>
      <c r="C17" s="16"/>
      <c r="D17" s="16"/>
      <c r="E17" s="16"/>
      <c r="F17" s="16"/>
      <c r="G17" s="16"/>
      <c r="H17" s="16"/>
    </row>
  </sheetData>
  <mergeCells count="12">
    <mergeCell ref="A14:G14"/>
    <mergeCell ref="F7:F8"/>
    <mergeCell ref="G7:G8"/>
    <mergeCell ref="B1:G1"/>
    <mergeCell ref="B3:G3"/>
    <mergeCell ref="B4:G4"/>
    <mergeCell ref="A6:G6"/>
    <mergeCell ref="A7:A8"/>
    <mergeCell ref="B7:B8"/>
    <mergeCell ref="C7:C8"/>
    <mergeCell ref="D7:D8"/>
    <mergeCell ref="E7:E8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87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Tablero</vt:lpstr>
      <vt:lpstr>Formato</vt:lpstr>
      <vt:lpstr>Tablero!Área_de_impresión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2019-10-07T04:48:12Z</dcterms:modified>
</cp:coreProperties>
</file>